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ANV\"/>
    </mc:Choice>
  </mc:AlternateContent>
  <bookViews>
    <workbookView xWindow="0" yWindow="0" windowWidth="19440" windowHeight="957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34" i="1"/>
  <c r="E31" i="1"/>
  <c r="E30" i="1"/>
  <c r="E27" i="1"/>
  <c r="E25" i="1"/>
  <c r="E22" i="1"/>
  <c r="E20" i="1"/>
  <c r="E17" i="1"/>
  <c r="E16" i="1"/>
  <c r="E14" i="1"/>
  <c r="E11" i="1"/>
  <c r="E10" i="1"/>
  <c r="E3" i="1"/>
  <c r="J37" i="1" l="1"/>
  <c r="J33" i="1"/>
  <c r="J29" i="1"/>
  <c r="J24" i="1"/>
  <c r="J19" i="1"/>
  <c r="J13" i="1"/>
  <c r="J38" i="1" l="1"/>
</calcChain>
</file>

<file path=xl/sharedStrings.xml><?xml version="1.0" encoding="utf-8"?>
<sst xmlns="http://schemas.openxmlformats.org/spreadsheetml/2006/main" count="128" uniqueCount="87">
  <si>
    <t>část zakázky</t>
  </si>
  <si>
    <t>č.opatření</t>
  </si>
  <si>
    <t>typ opatření</t>
  </si>
  <si>
    <t>rozmezí, termín dokončení</t>
  </si>
  <si>
    <t>Celkem č.3</t>
  </si>
  <si>
    <t>Celkem č.4</t>
  </si>
  <si>
    <t>Celkem č.5</t>
  </si>
  <si>
    <t>Celkem č.6</t>
  </si>
  <si>
    <t>Celkem č. 1</t>
  </si>
  <si>
    <t>Celkem č. 2</t>
  </si>
  <si>
    <t xml:space="preserve">Celkem </t>
  </si>
  <si>
    <t>ANV-2017-001</t>
  </si>
  <si>
    <t>V-VIII (15.8.2017)</t>
  </si>
  <si>
    <t>ANV-2017-002</t>
  </si>
  <si>
    <t>IX-XII (5.12.2017)</t>
  </si>
  <si>
    <t>ANV-2017-003</t>
  </si>
  <si>
    <t>IX-III (31.3.2018)</t>
  </si>
  <si>
    <t>ANV-2017-004</t>
  </si>
  <si>
    <t>ANV-2018-001</t>
  </si>
  <si>
    <t>ANV-2018-002</t>
  </si>
  <si>
    <t>ANV-2018-003</t>
  </si>
  <si>
    <t>ANV-2018-004</t>
  </si>
  <si>
    <t>V-VIII (15.8.2018)</t>
  </si>
  <si>
    <t>V-VIII (31.8.2018)</t>
  </si>
  <si>
    <t>IX-III (31.3.2019)</t>
  </si>
  <si>
    <t>ANV-2019-001</t>
  </si>
  <si>
    <t>ANV-2019-002</t>
  </si>
  <si>
    <t>ANV-2019-004</t>
  </si>
  <si>
    <t>V-VIII (15.8.2019)</t>
  </si>
  <si>
    <t>V-VIII (31.8.2019)</t>
  </si>
  <si>
    <t>ANV-2020-001</t>
  </si>
  <si>
    <t>ANV-2020-002</t>
  </si>
  <si>
    <t>ANV-2020-004</t>
  </si>
  <si>
    <t>V-VIII (15.8.2020)</t>
  </si>
  <si>
    <t>V-VIII (31.8.2020)</t>
  </si>
  <si>
    <t>ANV-2021-001</t>
  </si>
  <si>
    <t>ANV-2021-004</t>
  </si>
  <si>
    <t>V-VIII (15.8.2021)</t>
  </si>
  <si>
    <t>ANV-2022-001</t>
  </si>
  <si>
    <t>ANV-2022-004</t>
  </si>
  <si>
    <t>V-VIII (15.8.2022)</t>
  </si>
  <si>
    <r>
      <t>část 3.</t>
    </r>
    <r>
      <rPr>
        <sz val="11"/>
        <color theme="1"/>
        <rFont val="Calibri"/>
        <family val="2"/>
        <charset val="238"/>
        <scheme val="minor"/>
      </rPr>
      <t xml:space="preserve"> (rok 2019)</t>
    </r>
  </si>
  <si>
    <r>
      <t>část 4.</t>
    </r>
    <r>
      <rPr>
        <sz val="11"/>
        <color theme="1"/>
        <rFont val="Calibri"/>
        <family val="2"/>
        <charset val="238"/>
        <scheme val="minor"/>
      </rPr>
      <t xml:space="preserve"> (rok 2020)</t>
    </r>
  </si>
  <si>
    <r>
      <t>část 5.</t>
    </r>
    <r>
      <rPr>
        <sz val="11"/>
        <color theme="1"/>
        <rFont val="Calibri"/>
        <family val="2"/>
        <charset val="238"/>
        <scheme val="minor"/>
      </rPr>
      <t xml:space="preserve"> (rok 2021)</t>
    </r>
  </si>
  <si>
    <r>
      <t>část 6.</t>
    </r>
    <r>
      <rPr>
        <sz val="11"/>
        <color theme="1"/>
        <rFont val="Calibri"/>
        <family val="2"/>
        <charset val="238"/>
        <scheme val="minor"/>
      </rPr>
      <t xml:space="preserve"> (rok 2022)</t>
    </r>
  </si>
  <si>
    <r>
      <t>část 1.</t>
    </r>
    <r>
      <rPr>
        <sz val="11"/>
        <color theme="1"/>
        <rFont val="Calibri"/>
        <family val="2"/>
        <charset val="238"/>
        <scheme val="minor"/>
      </rPr>
      <t xml:space="preserve"> (rok 2017)</t>
    </r>
  </si>
  <si>
    <r>
      <t>část 2.</t>
    </r>
    <r>
      <rPr>
        <sz val="11"/>
        <color theme="1"/>
        <rFont val="Calibri"/>
        <family val="2"/>
        <charset val="238"/>
        <scheme val="minor"/>
      </rPr>
      <t xml:space="preserve"> (rok 2018)</t>
    </r>
  </si>
  <si>
    <t>VII-IX (15.9.2017)</t>
  </si>
  <si>
    <t>V-VI (30.6.2017)</t>
  </si>
  <si>
    <t>VII-VIII (31.8.2018)</t>
  </si>
  <si>
    <t>V-VI (30.6.2018)</t>
  </si>
  <si>
    <t>VII-VIII (31.8.2019)</t>
  </si>
  <si>
    <t>V-VI (30.6.2019)</t>
  </si>
  <si>
    <t>VII-VIII (31.8.2020)</t>
  </si>
  <si>
    <t>V-VI (30.6.2020)</t>
  </si>
  <si>
    <t>VII-VIII (31.8.2021)</t>
  </si>
  <si>
    <t>V-VI (30.6.2021)</t>
  </si>
  <si>
    <t>VII-VIII (31.8.2022)</t>
  </si>
  <si>
    <t>V-VI (30.6.2022)</t>
  </si>
  <si>
    <t>pokyny pro realizaci na dané ploše</t>
  </si>
  <si>
    <t>sečení křovinořezem, 20% rozsahu plochy ponechat bez zásahu formou roztroušené mozaiky</t>
  </si>
  <si>
    <t>sečení křovinořezem, 50% rozsahu plochy ponechat bez zásahu formou roztroušené mozaiky</t>
  </si>
  <si>
    <t>sečení křovinořezem, 40% rozsahu plochy ponechat bez zásahu formou roztroušené mozaiky</t>
  </si>
  <si>
    <t>sečení křovinořezem, 25% rozsahu plochy ponechat bez zásahu formou roztroušené mozaiky</t>
  </si>
  <si>
    <t>Sečení křovinořezem</t>
  </si>
  <si>
    <t>Likvidace invazních a expanzivních dřevin - výřezem</t>
  </si>
  <si>
    <t>Sečení křovinořezem - dvojí</t>
  </si>
  <si>
    <t>Následná péče o výsadby - zálivka (10x)</t>
  </si>
  <si>
    <t>ind.drátěná ochrana v.150cm s oky do 5cm2 dl. 1,0m</t>
  </si>
  <si>
    <t>výsadba (vč. jámy 50x50x50 cm)</t>
  </si>
  <si>
    <t>zálivka 25l</t>
  </si>
  <si>
    <t>objem jedné zálivky min. 30 l vody á 25 stromků á 10 provedení = 7,5m3 vody</t>
  </si>
  <si>
    <t>Počet jednotek</t>
  </si>
  <si>
    <t>Jednotka</t>
  </si>
  <si>
    <t>cena (Kč vč. DPH)</t>
  </si>
  <si>
    <t>dřevěný impregnovaný kůl v.200cm tl.8cm</t>
  </si>
  <si>
    <t>ha</t>
  </si>
  <si>
    <t>ks</t>
  </si>
  <si>
    <t>l</t>
  </si>
  <si>
    <t>jutový úvazek o prům. min. 1,5mm min ve výšce 40, 80 a 120 cm</t>
  </si>
  <si>
    <t xml:space="preserve">l </t>
  </si>
  <si>
    <t>Redukovaný počet jednotek</t>
  </si>
  <si>
    <t>Cena za redukovanou jednotku (Kč vč. DPH)</t>
  </si>
  <si>
    <t>m</t>
  </si>
  <si>
    <t>prostokořenná  sazenice třešeň - polokmen</t>
  </si>
  <si>
    <t xml:space="preserve">Výsadba prostokořenného ovocného polokmenu </t>
  </si>
  <si>
    <t>odstranění náletu s prům. kmene do 10cm na řezné ploše pařezu v okolí soliterních dřevin na dotčené ploše 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</si>
</sst>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Kč-405]_-;\-* #,##0.00\ [$Kč-405]_-;_-* &quot;-&quot;??\ [$Kč-405]_-;_-@_-"/>
    <numFmt numFmtId="165" formatCode="0.0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999999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D9D9D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/>
    <xf numFmtId="0" fontId="2" fillId="0" borderId="16" xfId="0" applyFont="1" applyBorder="1"/>
    <xf numFmtId="0" fontId="2" fillId="0" borderId="7" xfId="0" applyFont="1" applyBorder="1"/>
    <xf numFmtId="0" fontId="0" fillId="0" borderId="0" xfId="0" applyFont="1"/>
    <xf numFmtId="0" fontId="0" fillId="0" borderId="0" xfId="0" applyFont="1" applyAlignment="1">
      <alignment horizontal="right"/>
    </xf>
    <xf numFmtId="0" fontId="0" fillId="2" borderId="2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0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0" fillId="2" borderId="5" xfId="0" applyFont="1" applyFill="1" applyBorder="1" applyAlignment="1">
      <alignment horizontal="right"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right" vertical="center" wrapText="1"/>
    </xf>
    <xf numFmtId="0" fontId="0" fillId="0" borderId="3" xfId="0" applyFont="1" applyBorder="1" applyAlignment="1">
      <alignment vertical="center" wrapText="1"/>
    </xf>
    <xf numFmtId="0" fontId="0" fillId="0" borderId="5" xfId="0" applyFont="1" applyBorder="1" applyAlignment="1">
      <alignment horizontal="right" vertical="center" wrapText="1"/>
    </xf>
    <xf numFmtId="0" fontId="0" fillId="0" borderId="5" xfId="0" applyFont="1" applyBorder="1" applyAlignment="1">
      <alignment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horizontal="righ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vertical="center" wrapText="1"/>
    </xf>
    <xf numFmtId="0" fontId="3" fillId="0" borderId="1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right" vertical="center" wrapText="1"/>
    </xf>
    <xf numFmtId="0" fontId="0" fillId="0" borderId="0" xfId="0" applyFont="1" applyAlignment="1">
      <alignment horizontal="left"/>
    </xf>
    <xf numFmtId="0" fontId="3" fillId="2" borderId="5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/>
    </xf>
    <xf numFmtId="0" fontId="0" fillId="2" borderId="6" xfId="0" applyFont="1" applyFill="1" applyBorder="1" applyAlignment="1">
      <alignment vertical="center" wrapText="1"/>
    </xf>
    <xf numFmtId="0" fontId="1" fillId="3" borderId="13" xfId="0" applyFont="1" applyFill="1" applyBorder="1" applyAlignment="1">
      <alignment vertical="center" wrapText="1"/>
    </xf>
    <xf numFmtId="0" fontId="3" fillId="2" borderId="22" xfId="0" applyFont="1" applyFill="1" applyBorder="1" applyAlignment="1">
      <alignment horizontal="justify" vertical="center" wrapText="1"/>
    </xf>
    <xf numFmtId="0" fontId="3" fillId="2" borderId="22" xfId="0" applyFont="1" applyFill="1" applyBorder="1" applyAlignment="1">
      <alignment horizontal="righ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left" vertical="center" wrapText="1"/>
    </xf>
    <xf numFmtId="0" fontId="3" fillId="2" borderId="30" xfId="0" applyFont="1" applyFill="1" applyBorder="1" applyAlignment="1">
      <alignment horizontal="left" vertical="center" wrapText="1"/>
    </xf>
    <xf numFmtId="0" fontId="3" fillId="0" borderId="15" xfId="0" applyFont="1" applyBorder="1" applyAlignment="1">
      <alignment horizontal="right" vertical="center" wrapText="1"/>
    </xf>
    <xf numFmtId="0" fontId="5" fillId="3" borderId="1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0" fillId="2" borderId="38" xfId="0" applyFont="1" applyFill="1" applyBorder="1" applyAlignment="1">
      <alignment vertical="center" wrapText="1"/>
    </xf>
    <xf numFmtId="0" fontId="0" fillId="2" borderId="39" xfId="0" applyFont="1" applyFill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1" fillId="0" borderId="4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right" wrapText="1"/>
    </xf>
    <xf numFmtId="0" fontId="3" fillId="2" borderId="5" xfId="0" applyFont="1" applyFill="1" applyBorder="1" applyAlignment="1">
      <alignment horizontal="right" wrapText="1"/>
    </xf>
    <xf numFmtId="0" fontId="5" fillId="3" borderId="10" xfId="0" applyFont="1" applyFill="1" applyBorder="1" applyAlignment="1">
      <alignment horizontal="right" wrapText="1"/>
    </xf>
    <xf numFmtId="0" fontId="0" fillId="0" borderId="2" xfId="0" applyFont="1" applyBorder="1" applyAlignment="1">
      <alignment horizontal="right" wrapText="1"/>
    </xf>
    <xf numFmtId="0" fontId="0" fillId="0" borderId="5" xfId="0" applyFont="1" applyBorder="1" applyAlignment="1">
      <alignment horizontal="right" wrapText="1"/>
    </xf>
    <xf numFmtId="0" fontId="5" fillId="0" borderId="10" xfId="0" applyFont="1" applyBorder="1" applyAlignment="1">
      <alignment horizontal="right" wrapText="1"/>
    </xf>
    <xf numFmtId="0" fontId="0" fillId="2" borderId="2" xfId="0" applyFont="1" applyFill="1" applyBorder="1" applyAlignment="1">
      <alignment horizontal="right" wrapText="1"/>
    </xf>
    <xf numFmtId="0" fontId="0" fillId="2" borderId="5" xfId="0" applyFont="1" applyFill="1" applyBorder="1" applyAlignment="1">
      <alignment horizontal="right" wrapText="1"/>
    </xf>
    <xf numFmtId="0" fontId="3" fillId="0" borderId="15" xfId="0" applyFont="1" applyBorder="1" applyAlignment="1">
      <alignment horizontal="right" wrapText="1"/>
    </xf>
    <xf numFmtId="0" fontId="5" fillId="0" borderId="11" xfId="0" applyFont="1" applyBorder="1" applyAlignment="1">
      <alignment horizontal="right" wrapText="1"/>
    </xf>
    <xf numFmtId="0" fontId="1" fillId="0" borderId="8" xfId="0" applyFont="1" applyBorder="1" applyAlignment="1">
      <alignment horizontal="right" wrapText="1"/>
    </xf>
    <xf numFmtId="0" fontId="3" fillId="2" borderId="25" xfId="0" applyFont="1" applyFill="1" applyBorder="1" applyAlignment="1">
      <alignment horizontal="right" wrapText="1"/>
    </xf>
    <xf numFmtId="0" fontId="3" fillId="2" borderId="30" xfId="0" applyFont="1" applyFill="1" applyBorder="1" applyAlignment="1">
      <alignment horizontal="right" wrapText="1"/>
    </xf>
    <xf numFmtId="0" fontId="2" fillId="0" borderId="7" xfId="0" applyFont="1" applyBorder="1" applyAlignment="1">
      <alignment horizontal="right"/>
    </xf>
    <xf numFmtId="0" fontId="1" fillId="0" borderId="8" xfId="0" applyFont="1" applyBorder="1" applyAlignment="1">
      <alignment horizontal="right" vertical="center" wrapText="1"/>
    </xf>
    <xf numFmtId="0" fontId="3" fillId="2" borderId="25" xfId="0" applyFont="1" applyFill="1" applyBorder="1" applyAlignment="1">
      <alignment horizontal="right" vertical="center" wrapText="1"/>
    </xf>
    <xf numFmtId="0" fontId="3" fillId="2" borderId="30" xfId="0" applyFont="1" applyFill="1" applyBorder="1" applyAlignment="1">
      <alignment horizontal="right" vertical="center" wrapText="1"/>
    </xf>
    <xf numFmtId="164" fontId="0" fillId="2" borderId="6" xfId="0" applyNumberFormat="1" applyFont="1" applyFill="1" applyBorder="1" applyAlignment="1">
      <alignment vertical="center" wrapText="1"/>
    </xf>
    <xf numFmtId="164" fontId="4" fillId="2" borderId="22" xfId="0" applyNumberFormat="1" applyFont="1" applyFill="1" applyBorder="1" applyAlignment="1">
      <alignment horizontal="right" vertical="center" wrapText="1"/>
    </xf>
    <xf numFmtId="164" fontId="0" fillId="2" borderId="24" xfId="0" applyNumberFormat="1" applyFont="1" applyFill="1" applyBorder="1" applyAlignment="1">
      <alignment vertical="center" wrapText="1"/>
    </xf>
    <xf numFmtId="164" fontId="4" fillId="2" borderId="26" xfId="0" applyNumberFormat="1" applyFont="1" applyFill="1" applyBorder="1" applyAlignment="1">
      <alignment horizontal="right" vertical="center" wrapText="1"/>
    </xf>
    <xf numFmtId="164" fontId="4" fillId="2" borderId="27" xfId="0" applyNumberFormat="1" applyFont="1" applyFill="1" applyBorder="1" applyAlignment="1">
      <alignment horizontal="right" vertical="center" wrapText="1"/>
    </xf>
    <xf numFmtId="164" fontId="1" fillId="2" borderId="24" xfId="0" applyNumberFormat="1" applyFont="1" applyFill="1" applyBorder="1" applyAlignment="1">
      <alignment vertical="center" wrapText="1"/>
    </xf>
    <xf numFmtId="164" fontId="4" fillId="2" borderId="32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164" fontId="4" fillId="2" borderId="3" xfId="0" applyNumberFormat="1" applyFont="1" applyFill="1" applyBorder="1" applyAlignment="1">
      <alignment horizontal="right" vertical="center" wrapText="1"/>
    </xf>
    <xf numFmtId="164" fontId="4" fillId="2" borderId="5" xfId="0" applyNumberFormat="1" applyFont="1" applyFill="1" applyBorder="1" applyAlignment="1">
      <alignment horizontal="right" vertical="center" wrapText="1"/>
    </xf>
    <xf numFmtId="164" fontId="0" fillId="2" borderId="3" xfId="0" applyNumberFormat="1" applyFont="1" applyFill="1" applyBorder="1" applyAlignment="1">
      <alignment vertical="center" wrapText="1"/>
    </xf>
    <xf numFmtId="164" fontId="5" fillId="3" borderId="29" xfId="0" applyNumberFormat="1" applyFont="1" applyFill="1" applyBorder="1" applyAlignment="1">
      <alignment vertical="center" wrapText="1"/>
    </xf>
    <xf numFmtId="164" fontId="5" fillId="3" borderId="31" xfId="0" applyNumberFormat="1" applyFont="1" applyFill="1" applyBorder="1" applyAlignment="1">
      <alignment horizontal="right" vertical="center" wrapText="1"/>
    </xf>
    <xf numFmtId="164" fontId="0" fillId="0" borderId="1" xfId="0" applyNumberFormat="1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164" fontId="0" fillId="0" borderId="5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right" vertical="center" wrapText="1"/>
    </xf>
    <xf numFmtId="164" fontId="5" fillId="0" borderId="10" xfId="0" applyNumberFormat="1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right" vertical="center" wrapText="1"/>
    </xf>
    <xf numFmtId="164" fontId="0" fillId="2" borderId="2" xfId="0" applyNumberFormat="1" applyFont="1" applyFill="1" applyBorder="1" applyAlignment="1">
      <alignment vertical="center" wrapText="1"/>
    </xf>
    <xf numFmtId="164" fontId="0" fillId="2" borderId="5" xfId="0" applyNumberFormat="1" applyFont="1" applyFill="1" applyBorder="1" applyAlignment="1">
      <alignment vertical="center" wrapText="1"/>
    </xf>
    <xf numFmtId="164" fontId="5" fillId="3" borderId="10" xfId="0" applyNumberFormat="1" applyFont="1" applyFill="1" applyBorder="1" applyAlignment="1">
      <alignment vertical="center" wrapText="1"/>
    </xf>
    <xf numFmtId="164" fontId="5" fillId="3" borderId="12" xfId="0" applyNumberFormat="1" applyFont="1" applyFill="1" applyBorder="1" applyAlignment="1">
      <alignment horizontal="right" vertical="center" wrapText="1"/>
    </xf>
    <xf numFmtId="164" fontId="3" fillId="0" borderId="10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3" fillId="2" borderId="5" xfId="0" applyNumberFormat="1" applyFont="1" applyFill="1" applyBorder="1" applyAlignment="1">
      <alignment vertical="center" wrapText="1"/>
    </xf>
    <xf numFmtId="164" fontId="5" fillId="0" borderId="11" xfId="0" applyNumberFormat="1" applyFont="1" applyBorder="1" applyAlignment="1">
      <alignment vertical="center" wrapText="1"/>
    </xf>
    <xf numFmtId="164" fontId="5" fillId="0" borderId="14" xfId="0" applyNumberFormat="1" applyFont="1" applyBorder="1" applyAlignment="1">
      <alignment horizontal="right" vertical="center" wrapText="1"/>
    </xf>
    <xf numFmtId="164" fontId="2" fillId="0" borderId="7" xfId="0" applyNumberFormat="1" applyFont="1" applyBorder="1"/>
    <xf numFmtId="164" fontId="2" fillId="0" borderId="2" xfId="0" applyNumberFormat="1" applyFont="1" applyBorder="1" applyAlignment="1">
      <alignment horizontal="right"/>
    </xf>
    <xf numFmtId="0" fontId="5" fillId="3" borderId="1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5" fillId="3" borderId="1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1" xfId="0" applyFont="1" applyBorder="1" applyAlignment="1">
      <alignment horizontal="left" vertical="center" wrapText="1"/>
    </xf>
    <xf numFmtId="165" fontId="0" fillId="0" borderId="0" xfId="0" applyNumberFormat="1" applyFont="1" applyAlignment="1">
      <alignment horizontal="right"/>
    </xf>
    <xf numFmtId="165" fontId="1" fillId="0" borderId="8" xfId="0" applyNumberFormat="1" applyFont="1" applyBorder="1" applyAlignment="1">
      <alignment horizontal="right" wrapText="1"/>
    </xf>
    <xf numFmtId="165" fontId="3" fillId="2" borderId="22" xfId="0" applyNumberFormat="1" applyFont="1" applyFill="1" applyBorder="1" applyAlignment="1">
      <alignment horizontal="right" wrapText="1"/>
    </xf>
    <xf numFmtId="165" fontId="3" fillId="2" borderId="5" xfId="0" applyNumberFormat="1" applyFont="1" applyFill="1" applyBorder="1" applyAlignment="1">
      <alignment horizontal="right" wrapText="1"/>
    </xf>
    <xf numFmtId="165" fontId="5" fillId="3" borderId="10" xfId="0" applyNumberFormat="1" applyFont="1" applyFill="1" applyBorder="1" applyAlignment="1">
      <alignment horizontal="right" wrapText="1"/>
    </xf>
    <xf numFmtId="165" fontId="0" fillId="0" borderId="2" xfId="0" applyNumberFormat="1" applyFont="1" applyBorder="1" applyAlignment="1">
      <alignment horizontal="right" wrapText="1"/>
    </xf>
    <xf numFmtId="165" fontId="0" fillId="0" borderId="5" xfId="0" applyNumberFormat="1" applyFont="1" applyBorder="1" applyAlignment="1">
      <alignment horizontal="right" wrapText="1"/>
    </xf>
    <xf numFmtId="165" fontId="5" fillId="0" borderId="10" xfId="0" applyNumberFormat="1" applyFont="1" applyBorder="1" applyAlignment="1">
      <alignment horizontal="right" wrapText="1"/>
    </xf>
    <xf numFmtId="165" fontId="0" fillId="2" borderId="2" xfId="0" applyNumberFormat="1" applyFont="1" applyFill="1" applyBorder="1" applyAlignment="1">
      <alignment horizontal="right" wrapText="1"/>
    </xf>
    <xf numFmtId="165" fontId="5" fillId="3" borderId="11" xfId="0" applyNumberFormat="1" applyFont="1" applyFill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165" fontId="5" fillId="0" borderId="11" xfId="0" applyNumberFormat="1" applyFont="1" applyBorder="1" applyAlignment="1">
      <alignment horizontal="right" wrapText="1"/>
    </xf>
    <xf numFmtId="165" fontId="2" fillId="0" borderId="7" xfId="0" applyNumberFormat="1" applyFont="1" applyBorder="1" applyAlignment="1">
      <alignment horizontal="right"/>
    </xf>
    <xf numFmtId="0" fontId="3" fillId="0" borderId="13" xfId="0" applyFont="1" applyBorder="1" applyAlignment="1">
      <alignment horizontal="right" vertical="center" wrapText="1"/>
    </xf>
    <xf numFmtId="0" fontId="0" fillId="0" borderId="12" xfId="0" applyBorder="1" applyAlignment="1">
      <alignment horizontal="right" vertical="center" wrapText="1"/>
    </xf>
    <xf numFmtId="0" fontId="0" fillId="2" borderId="23" xfId="0" applyFont="1" applyFill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0" fillId="2" borderId="33" xfId="0" applyFont="1" applyFill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2" borderId="1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2" borderId="6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2" borderId="6" xfId="0" applyFont="1" applyFill="1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3" fillId="0" borderId="19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right" wrapText="1"/>
    </xf>
    <xf numFmtId="0" fontId="0" fillId="0" borderId="12" xfId="0" applyBorder="1" applyAlignment="1">
      <alignment horizontal="right" wrapText="1"/>
    </xf>
    <xf numFmtId="0" fontId="0" fillId="2" borderId="6" xfId="0" applyFont="1" applyFill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6" xfId="0" applyFont="1" applyBorder="1" applyAlignment="1">
      <alignment horizontal="right" vertical="center" wrapText="1"/>
    </xf>
    <xf numFmtId="0" fontId="3" fillId="0" borderId="41" xfId="0" applyFont="1" applyBorder="1" applyAlignment="1">
      <alignment horizontal="right"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0" fontId="1" fillId="3" borderId="13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vertical="center" wrapText="1"/>
    </xf>
    <xf numFmtId="0" fontId="0" fillId="0" borderId="14" xfId="0" applyFont="1" applyBorder="1" applyAlignment="1">
      <alignment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2" borderId="6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4" xfId="0" applyFont="1" applyBorder="1" applyAlignment="1"/>
    <xf numFmtId="0" fontId="0" fillId="2" borderId="17" xfId="0" applyFont="1" applyFill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0" fillId="2" borderId="36" xfId="0" applyFont="1" applyFill="1" applyBorder="1" applyAlignment="1">
      <alignment horizontal="right" wrapText="1"/>
    </xf>
    <xf numFmtId="0" fontId="0" fillId="0" borderId="37" xfId="0" applyBorder="1" applyAlignment="1">
      <alignment horizontal="right" wrapText="1"/>
    </xf>
    <xf numFmtId="0" fontId="0" fillId="0" borderId="17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0" fillId="0" borderId="6" xfId="0" applyFont="1" applyBorder="1" applyAlignment="1">
      <alignment horizontal="right" wrapText="1"/>
    </xf>
    <xf numFmtId="0" fontId="3" fillId="0" borderId="14" xfId="0" applyFont="1" applyBorder="1" applyAlignment="1">
      <alignment horizontal="left" vertical="center" wrapText="1"/>
    </xf>
    <xf numFmtId="165" fontId="3" fillId="0" borderId="14" xfId="0" applyNumberFormat="1" applyFont="1" applyBorder="1" applyAlignment="1">
      <alignment horizontal="right" wrapText="1"/>
    </xf>
    <xf numFmtId="165" fontId="0" fillId="0" borderId="12" xfId="0" applyNumberFormat="1" applyBorder="1" applyAlignment="1">
      <alignment horizontal="right" wrapText="1"/>
    </xf>
    <xf numFmtId="165" fontId="0" fillId="2" borderId="36" xfId="0" applyNumberFormat="1" applyFont="1" applyFill="1" applyBorder="1" applyAlignment="1">
      <alignment horizontal="right" wrapText="1"/>
    </xf>
    <xf numFmtId="165" fontId="0" fillId="0" borderId="37" xfId="0" applyNumberFormat="1" applyBorder="1" applyAlignment="1">
      <alignment horizontal="right" wrapText="1"/>
    </xf>
    <xf numFmtId="165" fontId="0" fillId="0" borderId="6" xfId="0" applyNumberFormat="1" applyFont="1" applyBorder="1" applyAlignment="1">
      <alignment horizontal="right" wrapText="1"/>
    </xf>
    <xf numFmtId="165" fontId="0" fillId="0" borderId="3" xfId="0" applyNumberFormat="1" applyBorder="1" applyAlignment="1">
      <alignment horizontal="right" wrapText="1"/>
    </xf>
    <xf numFmtId="165" fontId="0" fillId="2" borderId="6" xfId="0" applyNumberFormat="1" applyFont="1" applyFill="1" applyBorder="1" applyAlignment="1">
      <alignment horizontal="righ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B11" zoomScale="70" zoomScaleNormal="70" workbookViewId="0">
      <selection activeCell="G17" sqref="G17:G18"/>
    </sheetView>
  </sheetViews>
  <sheetFormatPr defaultColWidth="8.85546875" defaultRowHeight="15" x14ac:dyDescent="0.25"/>
  <cols>
    <col min="1" max="1" width="17.5703125" style="4" customWidth="1"/>
    <col min="2" max="2" width="22.85546875" style="4" customWidth="1"/>
    <col min="3" max="3" width="29.7109375" style="4" customWidth="1"/>
    <col min="4" max="4" width="9.85546875" style="5" customWidth="1"/>
    <col min="5" max="5" width="11.5703125" style="112" customWidth="1"/>
    <col min="6" max="6" width="9.85546875" style="5" customWidth="1"/>
    <col min="7" max="7" width="44.42578125" style="35" customWidth="1"/>
    <col min="8" max="9" width="19.42578125" style="4" customWidth="1"/>
    <col min="10" max="10" width="19.140625" style="5" customWidth="1"/>
    <col min="11" max="16384" width="8.85546875" style="4"/>
  </cols>
  <sheetData>
    <row r="1" spans="1:10" ht="15.75" thickBot="1" x14ac:dyDescent="0.3"/>
    <row r="2" spans="1:10" ht="60.75" thickBot="1" x14ac:dyDescent="0.3">
      <c r="A2" s="21" t="s">
        <v>0</v>
      </c>
      <c r="B2" s="21" t="s">
        <v>1</v>
      </c>
      <c r="C2" s="21" t="s">
        <v>2</v>
      </c>
      <c r="D2" s="68" t="s">
        <v>72</v>
      </c>
      <c r="E2" s="113" t="s">
        <v>81</v>
      </c>
      <c r="F2" s="72" t="s">
        <v>73</v>
      </c>
      <c r="G2" s="21" t="s">
        <v>59</v>
      </c>
      <c r="H2" s="21" t="s">
        <v>3</v>
      </c>
      <c r="I2" s="57" t="s">
        <v>82</v>
      </c>
      <c r="J2" s="22" t="s">
        <v>74</v>
      </c>
    </row>
    <row r="3" spans="1:10" ht="45.75" thickBot="1" x14ac:dyDescent="0.3">
      <c r="A3" s="45" t="s">
        <v>45</v>
      </c>
      <c r="B3" s="44" t="s">
        <v>11</v>
      </c>
      <c r="C3" s="46" t="s">
        <v>64</v>
      </c>
      <c r="D3" s="58">
        <v>0.68700000000000006</v>
      </c>
      <c r="E3" s="114">
        <f>D3*0.8</f>
        <v>0.54960000000000009</v>
      </c>
      <c r="F3" s="47" t="s">
        <v>76</v>
      </c>
      <c r="G3" s="48" t="s">
        <v>60</v>
      </c>
      <c r="H3" s="54" t="s">
        <v>12</v>
      </c>
      <c r="I3" s="75"/>
      <c r="J3" s="76"/>
    </row>
    <row r="4" spans="1:10" ht="15.75" customHeight="1" thickBot="1" x14ac:dyDescent="0.3">
      <c r="A4" s="164"/>
      <c r="B4" s="127" t="s">
        <v>13</v>
      </c>
      <c r="C4" s="130" t="s">
        <v>85</v>
      </c>
      <c r="D4" s="69">
        <v>25</v>
      </c>
      <c r="E4" s="69">
        <v>25</v>
      </c>
      <c r="F4" s="73" t="s">
        <v>77</v>
      </c>
      <c r="G4" s="49" t="s">
        <v>84</v>
      </c>
      <c r="H4" s="133" t="s">
        <v>14</v>
      </c>
      <c r="I4" s="77"/>
      <c r="J4" s="78"/>
    </row>
    <row r="5" spans="1:10" ht="30.75" thickBot="1" x14ac:dyDescent="0.3">
      <c r="A5" s="165"/>
      <c r="B5" s="128"/>
      <c r="C5" s="131"/>
      <c r="D5" s="59">
        <v>25</v>
      </c>
      <c r="E5" s="59">
        <v>25</v>
      </c>
      <c r="F5" s="9" t="s">
        <v>83</v>
      </c>
      <c r="G5" s="36" t="s">
        <v>68</v>
      </c>
      <c r="H5" s="134"/>
      <c r="I5" s="77"/>
      <c r="J5" s="79"/>
    </row>
    <row r="6" spans="1:10" ht="15.75" thickBot="1" x14ac:dyDescent="0.3">
      <c r="A6" s="165"/>
      <c r="B6" s="128"/>
      <c r="C6" s="131"/>
      <c r="D6" s="59">
        <v>25</v>
      </c>
      <c r="E6" s="59">
        <v>25</v>
      </c>
      <c r="F6" s="9" t="s">
        <v>77</v>
      </c>
      <c r="G6" s="36" t="s">
        <v>75</v>
      </c>
      <c r="H6" s="134"/>
      <c r="I6" s="77"/>
      <c r="J6" s="79"/>
    </row>
    <row r="7" spans="1:10" ht="15.75" thickBot="1" x14ac:dyDescent="0.3">
      <c r="A7" s="165"/>
      <c r="B7" s="128"/>
      <c r="C7" s="131"/>
      <c r="D7" s="59">
        <v>25</v>
      </c>
      <c r="E7" s="59">
        <v>25</v>
      </c>
      <c r="F7" s="9" t="s">
        <v>77</v>
      </c>
      <c r="G7" s="36" t="s">
        <v>69</v>
      </c>
      <c r="H7" s="134"/>
      <c r="I7" s="77"/>
      <c r="J7" s="79"/>
    </row>
    <row r="8" spans="1:10" ht="15.75" thickBot="1" x14ac:dyDescent="0.3">
      <c r="A8" s="165"/>
      <c r="B8" s="128"/>
      <c r="C8" s="131"/>
      <c r="D8" s="59">
        <v>625</v>
      </c>
      <c r="E8" s="59">
        <v>625</v>
      </c>
      <c r="F8" s="9" t="s">
        <v>78</v>
      </c>
      <c r="G8" s="36" t="s">
        <v>70</v>
      </c>
      <c r="H8" s="134"/>
      <c r="I8" s="80"/>
      <c r="J8" s="81"/>
    </row>
    <row r="9" spans="1:10" ht="30.6" customHeight="1" thickBot="1" x14ac:dyDescent="0.3">
      <c r="A9" s="165"/>
      <c r="B9" s="129"/>
      <c r="C9" s="132"/>
      <c r="D9" s="70">
        <v>75</v>
      </c>
      <c r="E9" s="70">
        <v>75</v>
      </c>
      <c r="F9" s="74" t="s">
        <v>77</v>
      </c>
      <c r="G9" s="50" t="s">
        <v>79</v>
      </c>
      <c r="H9" s="135"/>
      <c r="I9" s="82"/>
      <c r="J9" s="83"/>
    </row>
    <row r="10" spans="1:10" ht="51" customHeight="1" thickBot="1" x14ac:dyDescent="0.3">
      <c r="A10" s="165"/>
      <c r="B10" s="7" t="s">
        <v>15</v>
      </c>
      <c r="C10" s="8" t="s">
        <v>65</v>
      </c>
      <c r="D10" s="59">
        <v>0.31540000000000001</v>
      </c>
      <c r="E10" s="115">
        <f>D10*0.25</f>
        <v>7.8850000000000003E-2</v>
      </c>
      <c r="F10" s="53" t="s">
        <v>76</v>
      </c>
      <c r="G10" s="36" t="s">
        <v>86</v>
      </c>
      <c r="H10" s="55" t="s">
        <v>16</v>
      </c>
      <c r="I10" s="84"/>
      <c r="J10" s="85"/>
    </row>
    <row r="11" spans="1:10" ht="15" customHeight="1" thickBot="1" x14ac:dyDescent="0.3">
      <c r="A11" s="165"/>
      <c r="B11" s="170" t="s">
        <v>17</v>
      </c>
      <c r="C11" s="172" t="s">
        <v>66</v>
      </c>
      <c r="D11" s="173">
        <v>0.45029999999999998</v>
      </c>
      <c r="E11" s="181">
        <f>D11*0.5</f>
        <v>0.22514999999999999</v>
      </c>
      <c r="F11" s="151" t="s">
        <v>76</v>
      </c>
      <c r="G11" s="138" t="s">
        <v>61</v>
      </c>
      <c r="H11" s="55" t="s">
        <v>48</v>
      </c>
      <c r="I11" s="86"/>
      <c r="J11" s="85"/>
    </row>
    <row r="12" spans="1:10" ht="15.75" thickBot="1" x14ac:dyDescent="0.3">
      <c r="A12" s="165"/>
      <c r="B12" s="171"/>
      <c r="C12" s="143"/>
      <c r="D12" s="174"/>
      <c r="E12" s="182"/>
      <c r="F12" s="152"/>
      <c r="G12" s="139"/>
      <c r="H12" s="55" t="s">
        <v>47</v>
      </c>
      <c r="I12" s="86"/>
      <c r="J12" s="85"/>
    </row>
    <row r="13" spans="1:10" s="1" customFormat="1" ht="15.75" thickBot="1" x14ac:dyDescent="0.3">
      <c r="A13" s="166"/>
      <c r="B13" s="23"/>
      <c r="C13" s="52"/>
      <c r="D13" s="60"/>
      <c r="E13" s="116"/>
      <c r="F13" s="25"/>
      <c r="G13" s="37"/>
      <c r="H13" s="24" t="s">
        <v>8</v>
      </c>
      <c r="I13" s="87"/>
      <c r="J13" s="88">
        <f>SUM(J3:J12)</f>
        <v>0</v>
      </c>
    </row>
    <row r="14" spans="1:10" ht="45.75" thickBot="1" x14ac:dyDescent="0.3">
      <c r="A14" s="155" t="s">
        <v>46</v>
      </c>
      <c r="B14" s="13" t="s">
        <v>18</v>
      </c>
      <c r="C14" s="13" t="s">
        <v>64</v>
      </c>
      <c r="D14" s="61">
        <v>0.68700000000000006</v>
      </c>
      <c r="E14" s="117">
        <f>D14*0.8</f>
        <v>0.54960000000000009</v>
      </c>
      <c r="F14" s="14" t="s">
        <v>76</v>
      </c>
      <c r="G14" s="38" t="s">
        <v>60</v>
      </c>
      <c r="H14" s="56" t="s">
        <v>22</v>
      </c>
      <c r="I14" s="89"/>
      <c r="J14" s="90"/>
    </row>
    <row r="15" spans="1:10" ht="30" customHeight="1" thickBot="1" x14ac:dyDescent="0.3">
      <c r="A15" s="156"/>
      <c r="B15" s="15" t="s">
        <v>19</v>
      </c>
      <c r="C15" s="15" t="s">
        <v>67</v>
      </c>
      <c r="D15" s="62">
        <v>7500</v>
      </c>
      <c r="E15" s="62">
        <v>7500</v>
      </c>
      <c r="F15" s="16" t="s">
        <v>78</v>
      </c>
      <c r="G15" s="39" t="s">
        <v>71</v>
      </c>
      <c r="H15" s="17" t="s">
        <v>23</v>
      </c>
      <c r="I15" s="91"/>
      <c r="J15" s="92"/>
    </row>
    <row r="16" spans="1:10" ht="45.75" thickBot="1" x14ac:dyDescent="0.3">
      <c r="A16" s="156"/>
      <c r="B16" s="15" t="s">
        <v>20</v>
      </c>
      <c r="C16" s="15" t="s">
        <v>65</v>
      </c>
      <c r="D16" s="62">
        <v>0.31540000000000001</v>
      </c>
      <c r="E16" s="118">
        <f>D16*0.25</f>
        <v>7.8850000000000003E-2</v>
      </c>
      <c r="F16" s="16" t="s">
        <v>76</v>
      </c>
      <c r="G16" s="39" t="s">
        <v>86</v>
      </c>
      <c r="H16" s="17" t="s">
        <v>24</v>
      </c>
      <c r="I16" s="91"/>
      <c r="J16" s="92"/>
    </row>
    <row r="17" spans="1:10" ht="15.75" thickBot="1" x14ac:dyDescent="0.3">
      <c r="A17" s="156"/>
      <c r="B17" s="175" t="s">
        <v>21</v>
      </c>
      <c r="C17" s="176" t="s">
        <v>66</v>
      </c>
      <c r="D17" s="177">
        <v>0.45029999999999998</v>
      </c>
      <c r="E17" s="183">
        <f>D17*0.6</f>
        <v>0.27017999999999998</v>
      </c>
      <c r="F17" s="153" t="s">
        <v>76</v>
      </c>
      <c r="G17" s="161" t="s">
        <v>62</v>
      </c>
      <c r="H17" s="17" t="s">
        <v>50</v>
      </c>
      <c r="I17" s="91"/>
      <c r="J17" s="92"/>
    </row>
    <row r="18" spans="1:10" ht="15.75" thickBot="1" x14ac:dyDescent="0.3">
      <c r="A18" s="156"/>
      <c r="B18" s="171"/>
      <c r="C18" s="143"/>
      <c r="D18" s="145"/>
      <c r="E18" s="184"/>
      <c r="F18" s="152"/>
      <c r="G18" s="162"/>
      <c r="H18" s="17" t="s">
        <v>49</v>
      </c>
      <c r="I18" s="91"/>
      <c r="J18" s="92"/>
    </row>
    <row r="19" spans="1:10" s="1" customFormat="1" ht="15.75" thickBot="1" x14ac:dyDescent="0.3">
      <c r="A19" s="157"/>
      <c r="B19" s="26"/>
      <c r="C19" s="33"/>
      <c r="D19" s="63"/>
      <c r="E19" s="119"/>
      <c r="F19" s="28"/>
      <c r="G19" s="40"/>
      <c r="H19" s="27" t="s">
        <v>9</v>
      </c>
      <c r="I19" s="93"/>
      <c r="J19" s="94">
        <f>SUM(J14:J18)</f>
        <v>0</v>
      </c>
    </row>
    <row r="20" spans="1:10" ht="45.75" thickBot="1" x14ac:dyDescent="0.3">
      <c r="A20" s="158" t="s">
        <v>41</v>
      </c>
      <c r="B20" s="18" t="s">
        <v>25</v>
      </c>
      <c r="C20" s="18" t="s">
        <v>64</v>
      </c>
      <c r="D20" s="64">
        <v>0.68700000000000006</v>
      </c>
      <c r="E20" s="120">
        <f>D20*0.8</f>
        <v>0.54960000000000009</v>
      </c>
      <c r="F20" s="19" t="s">
        <v>76</v>
      </c>
      <c r="G20" s="41" t="s">
        <v>60</v>
      </c>
      <c r="H20" s="6" t="s">
        <v>28</v>
      </c>
      <c r="I20" s="95"/>
      <c r="J20" s="95"/>
    </row>
    <row r="21" spans="1:10" ht="30.75" thickBot="1" x14ac:dyDescent="0.3">
      <c r="A21" s="159"/>
      <c r="B21" s="20" t="s">
        <v>26</v>
      </c>
      <c r="C21" s="20" t="s">
        <v>67</v>
      </c>
      <c r="D21" s="65">
        <v>7500</v>
      </c>
      <c r="E21" s="65">
        <v>7500</v>
      </c>
      <c r="F21" s="12" t="s">
        <v>80</v>
      </c>
      <c r="G21" s="41" t="s">
        <v>71</v>
      </c>
      <c r="H21" s="10" t="s">
        <v>29</v>
      </c>
      <c r="I21" s="96"/>
      <c r="J21" s="96"/>
    </row>
    <row r="22" spans="1:10" ht="15.75" thickBot="1" x14ac:dyDescent="0.3">
      <c r="A22" s="159"/>
      <c r="B22" s="170" t="s">
        <v>27</v>
      </c>
      <c r="C22" s="172" t="s">
        <v>66</v>
      </c>
      <c r="D22" s="144">
        <v>0.45029999999999998</v>
      </c>
      <c r="E22" s="185">
        <f>D22*0.75</f>
        <v>0.337725</v>
      </c>
      <c r="F22" s="151" t="s">
        <v>76</v>
      </c>
      <c r="G22" s="163" t="s">
        <v>63</v>
      </c>
      <c r="H22" s="10" t="s">
        <v>52</v>
      </c>
      <c r="I22" s="96"/>
      <c r="J22" s="96"/>
    </row>
    <row r="23" spans="1:10" ht="15.75" thickBot="1" x14ac:dyDescent="0.3">
      <c r="A23" s="159"/>
      <c r="B23" s="171"/>
      <c r="C23" s="143"/>
      <c r="D23" s="145"/>
      <c r="E23" s="184"/>
      <c r="F23" s="152"/>
      <c r="G23" s="162"/>
      <c r="H23" s="10" t="s">
        <v>51</v>
      </c>
      <c r="I23" s="96"/>
      <c r="J23" s="85"/>
    </row>
    <row r="24" spans="1:10" s="1" customFormat="1" ht="15.75" thickBot="1" x14ac:dyDescent="0.3">
      <c r="A24" s="157"/>
      <c r="B24" s="23"/>
      <c r="C24" s="52"/>
      <c r="D24" s="60"/>
      <c r="E24" s="121"/>
      <c r="F24" s="106"/>
      <c r="G24" s="37"/>
      <c r="H24" s="24" t="s">
        <v>4</v>
      </c>
      <c r="I24" s="97"/>
      <c r="J24" s="98">
        <f>SUM(J20:J23)</f>
        <v>0</v>
      </c>
    </row>
    <row r="25" spans="1:10" ht="45.75" thickBot="1" x14ac:dyDescent="0.3">
      <c r="A25" s="155" t="s">
        <v>42</v>
      </c>
      <c r="B25" s="29" t="s">
        <v>30</v>
      </c>
      <c r="C25" s="111" t="s">
        <v>64</v>
      </c>
      <c r="D25" s="110">
        <v>0.68700000000000006</v>
      </c>
      <c r="E25" s="122">
        <f>D25*0.8</f>
        <v>0.54960000000000009</v>
      </c>
      <c r="F25" s="107" t="s">
        <v>76</v>
      </c>
      <c r="G25" s="31" t="s">
        <v>60</v>
      </c>
      <c r="H25" s="30" t="s">
        <v>33</v>
      </c>
      <c r="I25" s="99"/>
      <c r="J25" s="100"/>
    </row>
    <row r="26" spans="1:10" ht="30.75" thickBot="1" x14ac:dyDescent="0.3">
      <c r="A26" s="156"/>
      <c r="B26" s="29" t="s">
        <v>31</v>
      </c>
      <c r="C26" s="111" t="s">
        <v>67</v>
      </c>
      <c r="D26" s="109">
        <v>7500</v>
      </c>
      <c r="E26" s="66">
        <v>7500</v>
      </c>
      <c r="F26" s="107" t="s">
        <v>78</v>
      </c>
      <c r="G26" s="31" t="s">
        <v>71</v>
      </c>
      <c r="H26" s="30" t="s">
        <v>34</v>
      </c>
      <c r="I26" s="99"/>
      <c r="J26" s="100"/>
    </row>
    <row r="27" spans="1:10" ht="15.75" thickBot="1" x14ac:dyDescent="0.3">
      <c r="A27" s="156"/>
      <c r="B27" s="136" t="s">
        <v>32</v>
      </c>
      <c r="C27" s="178" t="s">
        <v>66</v>
      </c>
      <c r="D27" s="149">
        <v>0.45029999999999998</v>
      </c>
      <c r="E27" s="179">
        <f>D27*0.75</f>
        <v>0.337725</v>
      </c>
      <c r="F27" s="154" t="s">
        <v>76</v>
      </c>
      <c r="G27" s="136" t="s">
        <v>63</v>
      </c>
      <c r="H27" s="30" t="s">
        <v>54</v>
      </c>
      <c r="I27" s="99"/>
      <c r="J27" s="100"/>
    </row>
    <row r="28" spans="1:10" ht="15.75" thickBot="1" x14ac:dyDescent="0.3">
      <c r="A28" s="156"/>
      <c r="B28" s="137"/>
      <c r="C28" s="137"/>
      <c r="D28" s="150"/>
      <c r="E28" s="180"/>
      <c r="F28" s="126"/>
      <c r="G28" s="137"/>
      <c r="H28" s="30" t="s">
        <v>53</v>
      </c>
      <c r="I28" s="99"/>
      <c r="J28" s="100"/>
    </row>
    <row r="29" spans="1:10" s="1" customFormat="1" ht="15.75" thickBot="1" x14ac:dyDescent="0.3">
      <c r="A29" s="157"/>
      <c r="B29" s="26"/>
      <c r="C29" s="27"/>
      <c r="D29" s="63"/>
      <c r="E29" s="119"/>
      <c r="F29" s="28"/>
      <c r="G29" s="40"/>
      <c r="H29" s="27" t="s">
        <v>5</v>
      </c>
      <c r="I29" s="93"/>
      <c r="J29" s="94">
        <f>SUM(J25:J28)</f>
        <v>0</v>
      </c>
    </row>
    <row r="30" spans="1:10" ht="45.75" thickBot="1" x14ac:dyDescent="0.3">
      <c r="A30" s="158" t="s">
        <v>43</v>
      </c>
      <c r="B30" s="18" t="s">
        <v>35</v>
      </c>
      <c r="C30" s="46" t="s">
        <v>64</v>
      </c>
      <c r="D30" s="64">
        <v>0.68700000000000006</v>
      </c>
      <c r="E30" s="120">
        <f>D30*0.8</f>
        <v>0.54960000000000009</v>
      </c>
      <c r="F30" s="19" t="s">
        <v>76</v>
      </c>
      <c r="G30" s="41" t="s">
        <v>60</v>
      </c>
      <c r="H30" s="6" t="s">
        <v>37</v>
      </c>
      <c r="I30" s="95"/>
      <c r="J30" s="95"/>
    </row>
    <row r="31" spans="1:10" ht="15.75" thickBot="1" x14ac:dyDescent="0.3">
      <c r="A31" s="159"/>
      <c r="B31" s="140" t="s">
        <v>36</v>
      </c>
      <c r="C31" s="142" t="s">
        <v>66</v>
      </c>
      <c r="D31" s="144">
        <v>0.45029999999999998</v>
      </c>
      <c r="E31" s="185">
        <f>D31*0.75</f>
        <v>0.337725</v>
      </c>
      <c r="F31" s="151" t="s">
        <v>76</v>
      </c>
      <c r="G31" s="163" t="s">
        <v>63</v>
      </c>
      <c r="H31" s="10" t="s">
        <v>56</v>
      </c>
      <c r="I31" s="96"/>
      <c r="J31" s="96"/>
    </row>
    <row r="32" spans="1:10" ht="15.75" thickBot="1" x14ac:dyDescent="0.3">
      <c r="A32" s="159"/>
      <c r="B32" s="141"/>
      <c r="C32" s="143"/>
      <c r="D32" s="145"/>
      <c r="E32" s="184"/>
      <c r="F32" s="152"/>
      <c r="G32" s="162"/>
      <c r="H32" s="11" t="s">
        <v>55</v>
      </c>
      <c r="I32" s="101"/>
      <c r="J32" s="101"/>
    </row>
    <row r="33" spans="1:10" s="1" customFormat="1" ht="15.75" thickBot="1" x14ac:dyDescent="0.3">
      <c r="A33" s="160"/>
      <c r="B33" s="23"/>
      <c r="C33" s="52"/>
      <c r="D33" s="108"/>
      <c r="E33" s="121"/>
      <c r="F33" s="25"/>
      <c r="G33" s="37"/>
      <c r="H33" s="24" t="s">
        <v>6</v>
      </c>
      <c r="I33" s="97"/>
      <c r="J33" s="98">
        <f>SUM(J30:J32)</f>
        <v>0</v>
      </c>
    </row>
    <row r="34" spans="1:10" ht="45.75" thickBot="1" x14ac:dyDescent="0.3">
      <c r="A34" s="167" t="s">
        <v>44</v>
      </c>
      <c r="B34" s="31" t="s">
        <v>38</v>
      </c>
      <c r="C34" s="111" t="s">
        <v>64</v>
      </c>
      <c r="D34" s="109">
        <v>0.68700000000000006</v>
      </c>
      <c r="E34" s="122">
        <f>D34*0.8</f>
        <v>0.54960000000000009</v>
      </c>
      <c r="F34" s="51" t="s">
        <v>76</v>
      </c>
      <c r="G34" s="29" t="s">
        <v>60</v>
      </c>
      <c r="H34" s="30" t="s">
        <v>40</v>
      </c>
      <c r="I34" s="99"/>
      <c r="J34" s="100"/>
    </row>
    <row r="35" spans="1:10" ht="15.75" thickBot="1" x14ac:dyDescent="0.3">
      <c r="A35" s="168"/>
      <c r="B35" s="146" t="s">
        <v>39</v>
      </c>
      <c r="C35" s="148" t="s">
        <v>66</v>
      </c>
      <c r="D35" s="149">
        <v>0.45029999999999998</v>
      </c>
      <c r="E35" s="179">
        <f>D35*0.75</f>
        <v>0.337725</v>
      </c>
      <c r="F35" s="125"/>
      <c r="G35" s="136" t="s">
        <v>63</v>
      </c>
      <c r="H35" s="30" t="s">
        <v>58</v>
      </c>
      <c r="I35" s="99"/>
      <c r="J35" s="100"/>
    </row>
    <row r="36" spans="1:10" ht="15.75" thickBot="1" x14ac:dyDescent="0.3">
      <c r="A36" s="168"/>
      <c r="B36" s="147"/>
      <c r="C36" s="147"/>
      <c r="D36" s="150"/>
      <c r="E36" s="180"/>
      <c r="F36" s="126"/>
      <c r="G36" s="137"/>
      <c r="H36" s="30" t="s">
        <v>57</v>
      </c>
      <c r="I36" s="99"/>
      <c r="J36" s="100"/>
    </row>
    <row r="37" spans="1:10" s="1" customFormat="1" ht="15.75" thickBot="1" x14ac:dyDescent="0.3">
      <c r="A37" s="169"/>
      <c r="B37" s="32"/>
      <c r="C37" s="33"/>
      <c r="D37" s="67"/>
      <c r="E37" s="123"/>
      <c r="F37" s="34"/>
      <c r="G37" s="42"/>
      <c r="H37" s="33" t="s">
        <v>7</v>
      </c>
      <c r="I37" s="102"/>
      <c r="J37" s="103">
        <f>SUM(J34:J36)</f>
        <v>0</v>
      </c>
    </row>
    <row r="38" spans="1:10" ht="15.75" thickBot="1" x14ac:dyDescent="0.3">
      <c r="A38" s="2"/>
      <c r="B38" s="3"/>
      <c r="C38" s="3"/>
      <c r="D38" s="71"/>
      <c r="E38" s="124"/>
      <c r="F38" s="71"/>
      <c r="G38" s="43"/>
      <c r="H38" s="3" t="s">
        <v>10</v>
      </c>
      <c r="I38" s="104"/>
      <c r="J38" s="105">
        <f>SUM(J37,J33,J29,J24,J19,J13)</f>
        <v>0</v>
      </c>
    </row>
  </sheetData>
  <mergeCells count="45">
    <mergeCell ref="E35:E36"/>
    <mergeCell ref="E11:E12"/>
    <mergeCell ref="E17:E18"/>
    <mergeCell ref="E22:E23"/>
    <mergeCell ref="E27:E28"/>
    <mergeCell ref="E31:E32"/>
    <mergeCell ref="A4:A13"/>
    <mergeCell ref="A34:A37"/>
    <mergeCell ref="B11:B12"/>
    <mergeCell ref="C11:C12"/>
    <mergeCell ref="D11:D12"/>
    <mergeCell ref="B17:B18"/>
    <mergeCell ref="C17:C18"/>
    <mergeCell ref="D17:D18"/>
    <mergeCell ref="B22:B23"/>
    <mergeCell ref="C22:C23"/>
    <mergeCell ref="D22:D23"/>
    <mergeCell ref="B27:B28"/>
    <mergeCell ref="C27:C28"/>
    <mergeCell ref="D27:D28"/>
    <mergeCell ref="A14:A19"/>
    <mergeCell ref="A20:A24"/>
    <mergeCell ref="A25:A29"/>
    <mergeCell ref="A30:A33"/>
    <mergeCell ref="G17:G18"/>
    <mergeCell ref="G22:G23"/>
    <mergeCell ref="G27:G28"/>
    <mergeCell ref="G31:G32"/>
    <mergeCell ref="F31:F32"/>
    <mergeCell ref="F35:F36"/>
    <mergeCell ref="B4:B9"/>
    <mergeCell ref="C4:C9"/>
    <mergeCell ref="H4:H9"/>
    <mergeCell ref="G35:G36"/>
    <mergeCell ref="G11:G12"/>
    <mergeCell ref="B31:B32"/>
    <mergeCell ref="C31:C32"/>
    <mergeCell ref="D31:D32"/>
    <mergeCell ref="B35:B36"/>
    <mergeCell ref="C35:C36"/>
    <mergeCell ref="D35:D36"/>
    <mergeCell ref="F11:F12"/>
    <mergeCell ref="F17:F18"/>
    <mergeCell ref="F22:F23"/>
    <mergeCell ref="F27:F2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2017-04-05T14:36:48Z</dcterms:modified>
</cp:coreProperties>
</file>